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kumenty, przepisy\przepisy\REJESTR\meldunki kwartalne\2023\I kwartał\"/>
    </mc:Choice>
  </mc:AlternateContent>
  <bookViews>
    <workbookView showHorizontalScroll="0" showVerticalScroll="0" showSheetTabs="0" xWindow="0" yWindow="0" windowWidth="28800" windowHeight="12300"/>
  </bookViews>
  <sheets>
    <sheet name="rejestr_wyborcow_20160708_1242" sheetId="1" r:id="rId1"/>
  </sheets>
  <definedNames>
    <definedName name="_xlnm.Print_Area" localSheetId="0">rejestr_wyborcow_20160708_1242!$A$1:$R$42</definedName>
  </definedName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6" i="1"/>
  <c r="A17" i="1"/>
  <c r="A18" i="1"/>
  <c r="A19" i="1"/>
  <c r="A21" i="1"/>
  <c r="A22" i="1"/>
  <c r="A23" i="1"/>
  <c r="A24" i="1"/>
  <c r="A25" i="1"/>
  <c r="A26" i="1"/>
  <c r="A27" i="1"/>
  <c r="A29" i="1"/>
  <c r="A30" i="1"/>
  <c r="A31" i="1"/>
  <c r="A32" i="1"/>
  <c r="A33" i="1"/>
  <c r="A34" i="1"/>
  <c r="A36" i="1"/>
  <c r="A37" i="1"/>
  <c r="A38" i="1"/>
  <c r="A39" i="1"/>
  <c r="A41" i="1"/>
</calcChain>
</file>

<file path=xl/sharedStrings.xml><?xml version="1.0" encoding="utf-8"?>
<sst xmlns="http://schemas.openxmlformats.org/spreadsheetml/2006/main" count="93" uniqueCount="65">
  <si>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</si>
  <si>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</si>
  <si>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</si>
  <si>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</si>
  <si>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</si>
  <si>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</si>
  <si>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</si>
  <si>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</si>
  <si>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</si>
  <si>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</si>
  <si>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</si>
  <si>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</si>
  <si>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</si>
  <si>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</si>
  <si>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</si>
  <si>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</si>
  <si>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</si>
  <si>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</si>
  <si>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kolbuszowski</t>
  </si>
  <si>
    <t>gm. Cmolas</t>
  </si>
  <si>
    <t>kolbuszowski</t>
  </si>
  <si>
    <t>gm. Kolbuszowa</t>
  </si>
  <si>
    <t>gm. Majdan Królewski</t>
  </si>
  <si>
    <t>gm. Niwiska</t>
  </si>
  <si>
    <t>gm. Raniżów</t>
  </si>
  <si>
    <t>gm. Dzikowiec</t>
  </si>
  <si>
    <t>Powiat mielecki</t>
  </si>
  <si>
    <t>m. Mielec</t>
  </si>
  <si>
    <t>mielecki</t>
  </si>
  <si>
    <t>gm. Borowa</t>
  </si>
  <si>
    <t>gm. Czermin</t>
  </si>
  <si>
    <t>gm. Gawłuszowice</t>
  </si>
  <si>
    <t>gm. Mielec</t>
  </si>
  <si>
    <t>gm. Padew Narodowa</t>
  </si>
  <si>
    <t>gm. Przecław</t>
  </si>
  <si>
    <t>gm. Radomyśl Wielki</t>
  </si>
  <si>
    <t>gm. Tuszów Narodowy</t>
  </si>
  <si>
    <t>gm. Wadowice Górne</t>
  </si>
  <si>
    <t>Powiat niżański</t>
  </si>
  <si>
    <t>gm. Harasiuki</t>
  </si>
  <si>
    <t>niżański</t>
  </si>
  <si>
    <t>gm. Jarocin</t>
  </si>
  <si>
    <t>gm. Jeżowe</t>
  </si>
  <si>
    <t>gm. Krzeszów</t>
  </si>
  <si>
    <t>gm. Nisko</t>
  </si>
  <si>
    <t>gm. Rudnik nad Sanem</t>
  </si>
  <si>
    <t>gm. Ulanów</t>
  </si>
  <si>
    <t>Powiat stalowowolski</t>
  </si>
  <si>
    <t>m. Stalowa Wola</t>
  </si>
  <si>
    <t>stalowowolski</t>
  </si>
  <si>
    <t>gm. Bojanów</t>
  </si>
  <si>
    <t>gm. Pysznica</t>
  </si>
  <si>
    <t>gm. Radomyśl nad Sanem</t>
  </si>
  <si>
    <t>gm. Zaklików</t>
  </si>
  <si>
    <t>gm. Zaleszany</t>
  </si>
  <si>
    <t>Powiat tarnobrzeski</t>
  </si>
  <si>
    <t>gm. Baranów Sandomierski</t>
  </si>
  <si>
    <t>tarnobrzeski</t>
  </si>
  <si>
    <t>gm. Gorzyce</t>
  </si>
  <si>
    <t>gm. Grębów</t>
  </si>
  <si>
    <t>gm. Nowa Dęba</t>
  </si>
  <si>
    <t>Miasto na prawach powiatu</t>
  </si>
  <si>
    <t>m. Tarnobrzeg</t>
  </si>
  <si>
    <t>Tarnobrzeg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</si>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</sst>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Normal="100" workbookViewId="0">
      <selection activeCell="B45" sqref="B45"/>
    </sheetView>
  </sheetViews>
  <sheetFormatPr defaultRowHeight="14"/>
  <cols>
    <col min="1" max="1" width="14.58203125" customWidth="1"/>
    <col min="2" max="2" width="13.08203125" customWidth="1"/>
    <col min="3" max="3" width="12.75" customWidth="1"/>
    <col min="4" max="4" width="12.5" customWidth="1"/>
    <col min="5" max="5" width="9.83203125" customWidth="1"/>
    <col min="6" max="6" width="11.33203125" customWidth="1"/>
    <col min="7" max="7" width="11.25" customWidth="1"/>
    <col min="8" max="9" width="11" customWidth="1"/>
    <col min="10" max="10" width="10.33203125" customWidth="1"/>
    <col min="11" max="11" width="10.5" customWidth="1"/>
    <col min="12" max="12" width="10.75" customWidth="1"/>
    <col min="13" max="13" width="13" customWidth="1"/>
    <col min="14" max="14" width="10.75" customWidth="1"/>
    <col min="15" max="15" width="11.08203125" customWidth="1"/>
    <col min="16" max="16" width="12" customWidth="1"/>
    <col min="17" max="17" width="12.83203125" customWidth="1"/>
    <col min="18" max="18" width="11.5" customWidth="1"/>
  </cols>
  <sheetData>
    <row r="1" spans="1:20" ht="9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</row>
    <row r="2" spans="1:20" ht="35.5" customHeight="1">
      <c r="A2" s="3" t="s">
        <v>18</v>
      </c>
      <c r="B2" s="3"/>
      <c r="C2" s="3"/>
      <c r="D2" s="11">
        <v>61803</v>
      </c>
      <c r="E2" s="11">
        <v>49986</v>
      </c>
      <c r="F2" s="11">
        <v>49795</v>
      </c>
      <c r="G2" s="11">
        <v>191</v>
      </c>
      <c r="H2" s="11">
        <v>191</v>
      </c>
      <c r="I2" s="11">
        <v>169</v>
      </c>
      <c r="J2" s="11">
        <v>9</v>
      </c>
      <c r="K2" s="11">
        <v>13</v>
      </c>
      <c r="L2" s="11">
        <v>0</v>
      </c>
      <c r="M2" s="11">
        <v>0</v>
      </c>
      <c r="N2" s="11">
        <v>387</v>
      </c>
      <c r="O2" s="11">
        <v>159</v>
      </c>
      <c r="P2" s="11">
        <v>215</v>
      </c>
      <c r="Q2" s="11">
        <v>13</v>
      </c>
      <c r="R2" s="11">
        <v>0</v>
      </c>
      <c r="S2">
        <v>0</v>
      </c>
      <c r="T2">
        <v>0</v>
      </c>
    </row>
    <row r="3" spans="1:20" ht="43.5" customHeight="1">
      <c r="A3" s="1" t="str">
        <f>"180601"</f>
        <v>180601</v>
      </c>
      <c r="B3" s="1" t="s">
        <v>19</v>
      </c>
      <c r="C3" s="1" t="s">
        <v>20</v>
      </c>
      <c r="D3" s="7">
        <v>8096</v>
      </c>
      <c r="E3" s="7">
        <v>6487</v>
      </c>
      <c r="F3" s="7">
        <v>6467</v>
      </c>
      <c r="G3" s="7">
        <v>20</v>
      </c>
      <c r="H3" s="8">
        <v>20</v>
      </c>
      <c r="I3" s="8">
        <v>17</v>
      </c>
      <c r="J3" s="8">
        <v>2</v>
      </c>
      <c r="K3" s="8">
        <v>1</v>
      </c>
      <c r="L3" s="8">
        <v>0</v>
      </c>
      <c r="M3" s="9">
        <v>0</v>
      </c>
      <c r="N3" s="9">
        <v>52</v>
      </c>
      <c r="O3" s="9">
        <v>20</v>
      </c>
      <c r="P3" s="9">
        <v>31</v>
      </c>
      <c r="Q3" s="9">
        <v>1</v>
      </c>
      <c r="R3" s="9">
        <v>0</v>
      </c>
      <c r="S3">
        <v>0</v>
      </c>
      <c r="T3">
        <v>0</v>
      </c>
    </row>
    <row r="4" spans="1:20" ht="43.5" customHeight="1">
      <c r="A4" s="1" t="str">
        <f>"180602"</f>
        <v>180602</v>
      </c>
      <c r="B4" s="1" t="s">
        <v>21</v>
      </c>
      <c r="C4" s="1" t="s">
        <v>20</v>
      </c>
      <c r="D4" s="7">
        <v>24203</v>
      </c>
      <c r="E4" s="7">
        <v>19939</v>
      </c>
      <c r="F4" s="7">
        <v>19883</v>
      </c>
      <c r="G4" s="7">
        <v>56</v>
      </c>
      <c r="H4" s="8">
        <v>56</v>
      </c>
      <c r="I4" s="8">
        <v>51</v>
      </c>
      <c r="J4" s="8">
        <v>2</v>
      </c>
      <c r="K4" s="8">
        <v>3</v>
      </c>
      <c r="L4" s="8">
        <v>0</v>
      </c>
      <c r="M4" s="9">
        <v>0</v>
      </c>
      <c r="N4" s="9">
        <v>157</v>
      </c>
      <c r="O4" s="9">
        <v>58</v>
      </c>
      <c r="P4" s="9">
        <v>96</v>
      </c>
      <c r="Q4" s="9">
        <v>3</v>
      </c>
      <c r="R4" s="9">
        <v>0</v>
      </c>
      <c r="S4">
        <v>0</v>
      </c>
      <c r="T4">
        <v>0</v>
      </c>
    </row>
    <row r="5" spans="1:20" ht="43.5" customHeight="1">
      <c r="A5" s="1" t="str">
        <f>"180603"</f>
        <v>180603</v>
      </c>
      <c r="B5" s="1" t="s">
        <v>22</v>
      </c>
      <c r="C5" s="1" t="s">
        <v>20</v>
      </c>
      <c r="D5" s="7">
        <v>9869</v>
      </c>
      <c r="E5" s="7">
        <v>7914</v>
      </c>
      <c r="F5" s="7">
        <v>7885</v>
      </c>
      <c r="G5" s="7">
        <v>29</v>
      </c>
      <c r="H5" s="8">
        <v>29</v>
      </c>
      <c r="I5" s="8">
        <v>25</v>
      </c>
      <c r="J5" s="8">
        <v>1</v>
      </c>
      <c r="K5" s="8">
        <v>3</v>
      </c>
      <c r="L5" s="8">
        <v>0</v>
      </c>
      <c r="M5" s="9">
        <v>0</v>
      </c>
      <c r="N5" s="9">
        <v>63</v>
      </c>
      <c r="O5" s="9">
        <v>25</v>
      </c>
      <c r="P5" s="9">
        <v>35</v>
      </c>
      <c r="Q5" s="9">
        <v>3</v>
      </c>
      <c r="R5" s="9">
        <v>0</v>
      </c>
      <c r="S5">
        <v>0</v>
      </c>
      <c r="T5">
        <v>0</v>
      </c>
    </row>
    <row r="6" spans="1:20" ht="43.5" customHeight="1">
      <c r="A6" s="1" t="str">
        <f>"180604"</f>
        <v>180604</v>
      </c>
      <c r="B6" s="1" t="s">
        <v>23</v>
      </c>
      <c r="C6" s="1" t="s">
        <v>20</v>
      </c>
      <c r="D6" s="7">
        <v>6162</v>
      </c>
      <c r="E6" s="7">
        <v>4867</v>
      </c>
      <c r="F6" s="7">
        <v>4840</v>
      </c>
      <c r="G6" s="7">
        <v>27</v>
      </c>
      <c r="H6" s="8">
        <v>27</v>
      </c>
      <c r="I6" s="8">
        <v>23</v>
      </c>
      <c r="J6" s="8">
        <v>1</v>
      </c>
      <c r="K6" s="8">
        <v>3</v>
      </c>
      <c r="L6" s="8">
        <v>0</v>
      </c>
      <c r="M6" s="9">
        <v>0</v>
      </c>
      <c r="N6" s="9">
        <v>24</v>
      </c>
      <c r="O6" s="9">
        <v>5</v>
      </c>
      <c r="P6" s="9">
        <v>16</v>
      </c>
      <c r="Q6" s="9">
        <v>3</v>
      </c>
      <c r="R6" s="9">
        <v>0</v>
      </c>
      <c r="S6">
        <v>0</v>
      </c>
      <c r="T6">
        <v>0</v>
      </c>
    </row>
    <row r="7" spans="1:20" ht="43.5" customHeight="1">
      <c r="A7" s="1" t="str">
        <f>"180605"</f>
        <v>180605</v>
      </c>
      <c r="B7" s="1" t="s">
        <v>24</v>
      </c>
      <c r="C7" s="1" t="s">
        <v>20</v>
      </c>
      <c r="D7" s="7">
        <v>7056</v>
      </c>
      <c r="E7" s="7">
        <v>5616</v>
      </c>
      <c r="F7" s="7">
        <v>5592</v>
      </c>
      <c r="G7" s="7">
        <v>24</v>
      </c>
      <c r="H7" s="8">
        <v>24</v>
      </c>
      <c r="I7" s="8">
        <v>23</v>
      </c>
      <c r="J7" s="8">
        <v>1</v>
      </c>
      <c r="K7" s="8">
        <v>0</v>
      </c>
      <c r="L7" s="8">
        <v>0</v>
      </c>
      <c r="M7" s="9">
        <v>0</v>
      </c>
      <c r="N7" s="9">
        <v>47</v>
      </c>
      <c r="O7" s="9">
        <v>31</v>
      </c>
      <c r="P7" s="9">
        <v>16</v>
      </c>
      <c r="Q7" s="9">
        <v>0</v>
      </c>
      <c r="R7" s="9">
        <v>0</v>
      </c>
      <c r="S7">
        <v>0</v>
      </c>
      <c r="T7">
        <v>0</v>
      </c>
    </row>
    <row r="8" spans="1:20" ht="43.5" customHeight="1">
      <c r="A8" s="1" t="str">
        <f>"180606"</f>
        <v>180606</v>
      </c>
      <c r="B8" s="1" t="s">
        <v>25</v>
      </c>
      <c r="C8" s="1" t="s">
        <v>20</v>
      </c>
      <c r="D8" s="7">
        <v>6417</v>
      </c>
      <c r="E8" s="7">
        <v>5163</v>
      </c>
      <c r="F8" s="7">
        <v>5128</v>
      </c>
      <c r="G8" s="7">
        <v>35</v>
      </c>
      <c r="H8" s="8">
        <v>35</v>
      </c>
      <c r="I8" s="8">
        <v>30</v>
      </c>
      <c r="J8" s="8">
        <v>2</v>
      </c>
      <c r="K8" s="8">
        <v>3</v>
      </c>
      <c r="L8" s="8">
        <v>0</v>
      </c>
      <c r="M8" s="9">
        <v>0</v>
      </c>
      <c r="N8" s="9">
        <v>44</v>
      </c>
      <c r="O8" s="9">
        <v>20</v>
      </c>
      <c r="P8" s="9">
        <v>21</v>
      </c>
      <c r="Q8" s="9">
        <v>3</v>
      </c>
      <c r="R8" s="9">
        <v>0</v>
      </c>
      <c r="S8">
        <v>0</v>
      </c>
      <c r="T8">
        <v>0</v>
      </c>
    </row>
    <row r="9" spans="1:20" ht="43.5" customHeight="1">
      <c r="A9" s="3" t="s">
        <v>26</v>
      </c>
      <c r="B9" s="3"/>
      <c r="C9" s="3"/>
      <c r="D9" s="11">
        <v>131874</v>
      </c>
      <c r="E9" s="11">
        <v>106647</v>
      </c>
      <c r="F9" s="11">
        <v>106141</v>
      </c>
      <c r="G9" s="11">
        <v>506</v>
      </c>
      <c r="H9" s="11">
        <v>504</v>
      </c>
      <c r="I9" s="11">
        <v>398</v>
      </c>
      <c r="J9" s="11">
        <v>12</v>
      </c>
      <c r="K9" s="11">
        <v>94</v>
      </c>
      <c r="L9" s="11">
        <v>2</v>
      </c>
      <c r="M9" s="11">
        <v>0</v>
      </c>
      <c r="N9" s="11">
        <v>1081</v>
      </c>
      <c r="O9" s="11">
        <v>297</v>
      </c>
      <c r="P9" s="11">
        <v>690</v>
      </c>
      <c r="Q9" s="11">
        <v>94</v>
      </c>
      <c r="R9" s="11">
        <v>0</v>
      </c>
      <c r="S9">
        <v>0</v>
      </c>
      <c r="T9">
        <v>0</v>
      </c>
    </row>
    <row r="10" spans="1:20" ht="43.5" customHeight="1">
      <c r="A10" s="1" t="str">
        <f>"181101"</f>
        <v>181101</v>
      </c>
      <c r="B10" s="1" t="s">
        <v>27</v>
      </c>
      <c r="C10" s="1" t="s">
        <v>28</v>
      </c>
      <c r="D10" s="7">
        <v>55858</v>
      </c>
      <c r="E10" s="7">
        <v>46388</v>
      </c>
      <c r="F10" s="7">
        <v>46210</v>
      </c>
      <c r="G10" s="7">
        <v>178</v>
      </c>
      <c r="H10" s="8">
        <v>178</v>
      </c>
      <c r="I10" s="8">
        <v>109</v>
      </c>
      <c r="J10" s="8">
        <v>10</v>
      </c>
      <c r="K10" s="8">
        <v>59</v>
      </c>
      <c r="L10" s="8">
        <v>0</v>
      </c>
      <c r="M10" s="9">
        <v>0</v>
      </c>
      <c r="N10" s="9">
        <v>645</v>
      </c>
      <c r="O10" s="9">
        <v>127</v>
      </c>
      <c r="P10" s="9">
        <v>459</v>
      </c>
      <c r="Q10" s="9">
        <v>59</v>
      </c>
      <c r="R10" s="9">
        <v>0</v>
      </c>
      <c r="S10">
        <v>0</v>
      </c>
      <c r="T10">
        <v>0</v>
      </c>
    </row>
    <row r="11" spans="1:20" ht="43.5" customHeight="1">
      <c r="A11" s="1" t="str">
        <f>"181102"</f>
        <v>181102</v>
      </c>
      <c r="B11" s="1" t="s">
        <v>29</v>
      </c>
      <c r="C11" s="1" t="s">
        <v>28</v>
      </c>
      <c r="D11" s="7">
        <v>5392</v>
      </c>
      <c r="E11" s="7">
        <v>4400</v>
      </c>
      <c r="F11" s="7">
        <v>4367</v>
      </c>
      <c r="G11" s="7">
        <v>33</v>
      </c>
      <c r="H11" s="8">
        <v>33</v>
      </c>
      <c r="I11" s="8">
        <v>26</v>
      </c>
      <c r="J11" s="8">
        <v>1</v>
      </c>
      <c r="K11" s="8">
        <v>6</v>
      </c>
      <c r="L11" s="8">
        <v>0</v>
      </c>
      <c r="M11" s="9">
        <v>0</v>
      </c>
      <c r="N11" s="9">
        <v>35</v>
      </c>
      <c r="O11" s="9">
        <v>11</v>
      </c>
      <c r="P11" s="9">
        <v>18</v>
      </c>
      <c r="Q11" s="9">
        <v>6</v>
      </c>
      <c r="R11" s="9">
        <v>0</v>
      </c>
      <c r="S11">
        <v>0</v>
      </c>
      <c r="T11">
        <v>0</v>
      </c>
    </row>
    <row r="12" spans="1:20" ht="43.5" customHeight="1">
      <c r="A12" s="1" t="str">
        <f>"181103"</f>
        <v>181103</v>
      </c>
      <c r="B12" s="1" t="s">
        <v>30</v>
      </c>
      <c r="C12" s="1" t="s">
        <v>28</v>
      </c>
      <c r="D12" s="7">
        <v>7210</v>
      </c>
      <c r="E12" s="7">
        <v>5715</v>
      </c>
      <c r="F12" s="7">
        <v>5674</v>
      </c>
      <c r="G12" s="7">
        <v>41</v>
      </c>
      <c r="H12" s="8">
        <v>41</v>
      </c>
      <c r="I12" s="8">
        <v>37</v>
      </c>
      <c r="J12" s="8">
        <v>0</v>
      </c>
      <c r="K12" s="8">
        <v>4</v>
      </c>
      <c r="L12" s="8">
        <v>0</v>
      </c>
      <c r="M12" s="9">
        <v>0</v>
      </c>
      <c r="N12" s="9">
        <v>32</v>
      </c>
      <c r="O12" s="9">
        <v>13</v>
      </c>
      <c r="P12" s="9">
        <v>15</v>
      </c>
      <c r="Q12" s="9">
        <v>4</v>
      </c>
      <c r="R12" s="9">
        <v>0</v>
      </c>
      <c r="S12">
        <v>0</v>
      </c>
      <c r="T12">
        <v>0</v>
      </c>
    </row>
    <row r="13" spans="1:20" ht="43.5" customHeight="1">
      <c r="A13" s="1" t="str">
        <f>"181104"</f>
        <v>181104</v>
      </c>
      <c r="B13" s="1" t="s">
        <v>31</v>
      </c>
      <c r="C13" s="1" t="s">
        <v>28</v>
      </c>
      <c r="D13" s="7">
        <v>2775</v>
      </c>
      <c r="E13" s="7">
        <v>2200</v>
      </c>
      <c r="F13" s="7">
        <v>2185</v>
      </c>
      <c r="G13" s="7">
        <v>15</v>
      </c>
      <c r="H13" s="8">
        <v>15</v>
      </c>
      <c r="I13" s="8">
        <v>13</v>
      </c>
      <c r="J13" s="8">
        <v>0</v>
      </c>
      <c r="K13" s="8">
        <v>2</v>
      </c>
      <c r="L13" s="8">
        <v>0</v>
      </c>
      <c r="M13" s="9">
        <v>0</v>
      </c>
      <c r="N13" s="9">
        <v>15</v>
      </c>
      <c r="O13" s="9">
        <v>6</v>
      </c>
      <c r="P13" s="9">
        <v>7</v>
      </c>
      <c r="Q13" s="9">
        <v>2</v>
      </c>
      <c r="R13" s="9">
        <v>0</v>
      </c>
      <c r="S13">
        <v>0</v>
      </c>
      <c r="T13">
        <v>0</v>
      </c>
    </row>
    <row r="14" spans="1:20" ht="43.5" customHeight="1">
      <c r="A14" s="1" t="str">
        <f>"181105"</f>
        <v>181105</v>
      </c>
      <c r="B14" s="1" t="s">
        <v>32</v>
      </c>
      <c r="C14" s="1" t="s">
        <v>28</v>
      </c>
      <c r="D14" s="7">
        <v>13316</v>
      </c>
      <c r="E14" s="7">
        <v>10726</v>
      </c>
      <c r="F14" s="7">
        <v>10666</v>
      </c>
      <c r="G14" s="7">
        <v>60</v>
      </c>
      <c r="H14" s="8">
        <v>58</v>
      </c>
      <c r="I14" s="8">
        <v>48</v>
      </c>
      <c r="J14" s="8">
        <v>0</v>
      </c>
      <c r="K14" s="8">
        <v>10</v>
      </c>
      <c r="L14" s="8">
        <v>2</v>
      </c>
      <c r="M14" s="9">
        <v>0</v>
      </c>
      <c r="N14" s="9">
        <v>82</v>
      </c>
      <c r="O14" s="9">
        <v>25</v>
      </c>
      <c r="P14" s="9">
        <v>47</v>
      </c>
      <c r="Q14" s="9">
        <v>10</v>
      </c>
      <c r="R14" s="9">
        <v>0</v>
      </c>
      <c r="S14">
        <v>0</v>
      </c>
      <c r="T14">
        <v>0</v>
      </c>
    </row>
    <row r="15" spans="1:20" ht="43.5" customHeight="1">
      <c r="A15" s="1" t="str">
        <f>"181106"</f>
        <v>181106</v>
      </c>
      <c r="B15" s="1" t="s">
        <v>33</v>
      </c>
      <c r="C15" s="1" t="s">
        <v>28</v>
      </c>
      <c r="D15" s="7">
        <v>5237</v>
      </c>
      <c r="E15" s="7">
        <v>4217</v>
      </c>
      <c r="F15" s="7">
        <v>4189</v>
      </c>
      <c r="G15" s="7">
        <v>28</v>
      </c>
      <c r="H15" s="8">
        <v>28</v>
      </c>
      <c r="I15" s="8">
        <v>21</v>
      </c>
      <c r="J15" s="8">
        <v>0</v>
      </c>
      <c r="K15" s="8">
        <v>7</v>
      </c>
      <c r="L15" s="8">
        <v>0</v>
      </c>
      <c r="M15" s="9">
        <v>0</v>
      </c>
      <c r="N15" s="9">
        <v>56</v>
      </c>
      <c r="O15" s="9">
        <v>25</v>
      </c>
      <c r="P15" s="9">
        <v>24</v>
      </c>
      <c r="Q15" s="9">
        <v>7</v>
      </c>
      <c r="R15" s="9">
        <v>0</v>
      </c>
      <c r="S15">
        <v>0</v>
      </c>
      <c r="T15">
        <v>0</v>
      </c>
    </row>
    <row r="16" spans="1:20" ht="43.5" customHeight="1">
      <c r="A16" s="1" t="str">
        <f>"181107"</f>
        <v>181107</v>
      </c>
      <c r="B16" s="1" t="s">
        <v>34</v>
      </c>
      <c r="C16" s="1" t="s">
        <v>28</v>
      </c>
      <c r="D16" s="7">
        <v>12000</v>
      </c>
      <c r="E16" s="7">
        <v>9306</v>
      </c>
      <c r="F16" s="7">
        <v>9251</v>
      </c>
      <c r="G16" s="7">
        <v>55</v>
      </c>
      <c r="H16" s="8">
        <v>55</v>
      </c>
      <c r="I16" s="8">
        <v>54</v>
      </c>
      <c r="J16" s="8">
        <v>0</v>
      </c>
      <c r="K16" s="8">
        <v>1</v>
      </c>
      <c r="L16" s="8">
        <v>0</v>
      </c>
      <c r="M16" s="9">
        <v>0</v>
      </c>
      <c r="N16" s="9">
        <v>56</v>
      </c>
      <c r="O16" s="9">
        <v>31</v>
      </c>
      <c r="P16" s="9">
        <v>24</v>
      </c>
      <c r="Q16" s="9">
        <v>1</v>
      </c>
      <c r="R16" s="9">
        <v>0</v>
      </c>
      <c r="S16">
        <v>0</v>
      </c>
      <c r="T16">
        <v>0</v>
      </c>
    </row>
    <row r="17" spans="1:20" ht="43.5" customHeight="1">
      <c r="A17" s="1" t="str">
        <f>"181108"</f>
        <v>181108</v>
      </c>
      <c r="B17" s="1" t="s">
        <v>35</v>
      </c>
      <c r="C17" s="1" t="s">
        <v>28</v>
      </c>
      <c r="D17" s="7">
        <v>14182</v>
      </c>
      <c r="E17" s="7">
        <v>11166</v>
      </c>
      <c r="F17" s="7">
        <v>11133</v>
      </c>
      <c r="G17" s="7">
        <v>33</v>
      </c>
      <c r="H17" s="8">
        <v>33</v>
      </c>
      <c r="I17" s="8">
        <v>30</v>
      </c>
      <c r="J17" s="8">
        <v>1</v>
      </c>
      <c r="K17" s="8">
        <v>2</v>
      </c>
      <c r="L17" s="8">
        <v>0</v>
      </c>
      <c r="M17" s="9">
        <v>0</v>
      </c>
      <c r="N17" s="9">
        <v>81</v>
      </c>
      <c r="O17" s="9">
        <v>30</v>
      </c>
      <c r="P17" s="9">
        <v>49</v>
      </c>
      <c r="Q17" s="9">
        <v>2</v>
      </c>
      <c r="R17" s="9">
        <v>0</v>
      </c>
      <c r="S17">
        <v>0</v>
      </c>
      <c r="T17">
        <v>0</v>
      </c>
    </row>
    <row r="18" spans="1:20" ht="42.75" customHeight="1">
      <c r="A18" s="1" t="str">
        <f>"181109"</f>
        <v>181109</v>
      </c>
      <c r="B18" s="1" t="s">
        <v>36</v>
      </c>
      <c r="C18" s="1" t="s">
        <v>28</v>
      </c>
      <c r="D18" s="7">
        <v>8248</v>
      </c>
      <c r="E18" s="7">
        <v>6515</v>
      </c>
      <c r="F18" s="7">
        <v>6472</v>
      </c>
      <c r="G18" s="7">
        <v>43</v>
      </c>
      <c r="H18" s="8">
        <v>43</v>
      </c>
      <c r="I18" s="8">
        <v>40</v>
      </c>
      <c r="J18" s="8">
        <v>0</v>
      </c>
      <c r="K18" s="8">
        <v>3</v>
      </c>
      <c r="L18" s="8">
        <v>0</v>
      </c>
      <c r="M18" s="9">
        <v>0</v>
      </c>
      <c r="N18" s="9">
        <v>47</v>
      </c>
      <c r="O18" s="9">
        <v>15</v>
      </c>
      <c r="P18" s="9">
        <v>29</v>
      </c>
      <c r="Q18" s="9">
        <v>3</v>
      </c>
      <c r="R18" s="9">
        <v>0</v>
      </c>
      <c r="S18">
        <v>0</v>
      </c>
      <c r="T18">
        <v>0</v>
      </c>
    </row>
    <row r="19" spans="1:20" ht="43.5" customHeight="1">
      <c r="A19" s="1" t="str">
        <f>"181110"</f>
        <v>181110</v>
      </c>
      <c r="B19" s="1" t="s">
        <v>37</v>
      </c>
      <c r="C19" s="1" t="s">
        <v>28</v>
      </c>
      <c r="D19" s="7">
        <v>7656</v>
      </c>
      <c r="E19" s="7">
        <v>6014</v>
      </c>
      <c r="F19" s="7">
        <v>5994</v>
      </c>
      <c r="G19" s="7">
        <v>20</v>
      </c>
      <c r="H19" s="8">
        <v>20</v>
      </c>
      <c r="I19" s="8">
        <v>20</v>
      </c>
      <c r="J19" s="8">
        <v>0</v>
      </c>
      <c r="K19" s="8">
        <v>0</v>
      </c>
      <c r="L19" s="8">
        <v>0</v>
      </c>
      <c r="M19" s="9">
        <v>0</v>
      </c>
      <c r="N19" s="9">
        <v>32</v>
      </c>
      <c r="O19" s="9">
        <v>14</v>
      </c>
      <c r="P19" s="9">
        <v>18</v>
      </c>
      <c r="Q19" s="9">
        <v>0</v>
      </c>
      <c r="R19" s="9">
        <v>0</v>
      </c>
      <c r="S19">
        <v>0</v>
      </c>
      <c r="T19">
        <v>0</v>
      </c>
    </row>
    <row r="20" spans="1:20" ht="43.5" customHeight="1">
      <c r="A20" s="3" t="s">
        <v>38</v>
      </c>
      <c r="B20" s="3"/>
      <c r="C20" s="3"/>
      <c r="D20" s="11">
        <v>64975</v>
      </c>
      <c r="E20" s="11">
        <v>53549</v>
      </c>
      <c r="F20" s="11">
        <v>53147</v>
      </c>
      <c r="G20" s="11">
        <v>402</v>
      </c>
      <c r="H20" s="11">
        <v>402</v>
      </c>
      <c r="I20" s="11">
        <v>344</v>
      </c>
      <c r="J20" s="11">
        <v>12</v>
      </c>
      <c r="K20" s="11">
        <v>46</v>
      </c>
      <c r="L20" s="11">
        <v>0</v>
      </c>
      <c r="M20" s="11">
        <v>0</v>
      </c>
      <c r="N20" s="11">
        <v>543</v>
      </c>
      <c r="O20" s="11">
        <v>146</v>
      </c>
      <c r="P20" s="11">
        <v>351</v>
      </c>
      <c r="Q20" s="11">
        <v>46</v>
      </c>
      <c r="R20" s="11">
        <v>0</v>
      </c>
      <c r="S20">
        <v>0</v>
      </c>
      <c r="T20">
        <v>0</v>
      </c>
    </row>
    <row r="21" spans="1:20" ht="43.5" customHeight="1">
      <c r="A21" s="1" t="str">
        <f>"181201"</f>
        <v>181201</v>
      </c>
      <c r="B21" s="1" t="s">
        <v>39</v>
      </c>
      <c r="C21" s="1" t="s">
        <v>40</v>
      </c>
      <c r="D21" s="7">
        <v>5977</v>
      </c>
      <c r="E21" s="7">
        <v>4939</v>
      </c>
      <c r="F21" s="7">
        <v>4920</v>
      </c>
      <c r="G21" s="7">
        <v>19</v>
      </c>
      <c r="H21" s="8">
        <v>19</v>
      </c>
      <c r="I21" s="8">
        <v>17</v>
      </c>
      <c r="J21" s="8">
        <v>0</v>
      </c>
      <c r="K21" s="8">
        <v>2</v>
      </c>
      <c r="L21" s="8">
        <v>0</v>
      </c>
      <c r="M21" s="9">
        <v>0</v>
      </c>
      <c r="N21" s="9">
        <v>52</v>
      </c>
      <c r="O21" s="9">
        <v>24</v>
      </c>
      <c r="P21" s="9">
        <v>26</v>
      </c>
      <c r="Q21" s="9">
        <v>2</v>
      </c>
      <c r="R21" s="9">
        <v>0</v>
      </c>
      <c r="S21">
        <v>0</v>
      </c>
      <c r="T21">
        <v>0</v>
      </c>
    </row>
    <row r="22" spans="1:20" ht="43.5" customHeight="1">
      <c r="A22" s="1" t="str">
        <f>"181202"</f>
        <v>181202</v>
      </c>
      <c r="B22" s="1" t="s">
        <v>41</v>
      </c>
      <c r="C22" s="1" t="s">
        <v>40</v>
      </c>
      <c r="D22" s="7">
        <v>5415</v>
      </c>
      <c r="E22" s="7">
        <v>4454</v>
      </c>
      <c r="F22" s="7">
        <v>4405</v>
      </c>
      <c r="G22" s="7">
        <v>49</v>
      </c>
      <c r="H22" s="8">
        <v>49</v>
      </c>
      <c r="I22" s="8">
        <v>47</v>
      </c>
      <c r="J22" s="8">
        <v>0</v>
      </c>
      <c r="K22" s="8">
        <v>2</v>
      </c>
      <c r="L22" s="8">
        <v>0</v>
      </c>
      <c r="M22" s="9">
        <v>0</v>
      </c>
      <c r="N22" s="9">
        <v>33</v>
      </c>
      <c r="O22" s="9">
        <v>13</v>
      </c>
      <c r="P22" s="9">
        <v>18</v>
      </c>
      <c r="Q22" s="9">
        <v>2</v>
      </c>
      <c r="R22" s="9">
        <v>0</v>
      </c>
      <c r="S22">
        <v>0</v>
      </c>
      <c r="T22">
        <v>0</v>
      </c>
    </row>
    <row r="23" spans="1:20" ht="43.5" customHeight="1">
      <c r="A23" s="1" t="str">
        <f>"181203"</f>
        <v>181203</v>
      </c>
      <c r="B23" s="1" t="s">
        <v>42</v>
      </c>
      <c r="C23" s="1" t="s">
        <v>40</v>
      </c>
      <c r="D23" s="7">
        <v>10068</v>
      </c>
      <c r="E23" s="7">
        <v>8000</v>
      </c>
      <c r="F23" s="7">
        <v>7928</v>
      </c>
      <c r="G23" s="7">
        <v>72</v>
      </c>
      <c r="H23" s="8">
        <v>72</v>
      </c>
      <c r="I23" s="8">
        <v>62</v>
      </c>
      <c r="J23" s="8">
        <v>1</v>
      </c>
      <c r="K23" s="8">
        <v>9</v>
      </c>
      <c r="L23" s="8">
        <v>0</v>
      </c>
      <c r="M23" s="9">
        <v>0</v>
      </c>
      <c r="N23" s="9">
        <v>68</v>
      </c>
      <c r="O23" s="9">
        <v>24</v>
      </c>
      <c r="P23" s="9">
        <v>35</v>
      </c>
      <c r="Q23" s="9">
        <v>9</v>
      </c>
      <c r="R23" s="9">
        <v>0</v>
      </c>
      <c r="S23">
        <v>0</v>
      </c>
      <c r="T23">
        <v>0</v>
      </c>
    </row>
    <row r="24" spans="1:20" ht="43.5" customHeight="1">
      <c r="A24" s="1" t="str">
        <f>"181204"</f>
        <v>181204</v>
      </c>
      <c r="B24" s="1" t="s">
        <v>43</v>
      </c>
      <c r="C24" s="1" t="s">
        <v>40</v>
      </c>
      <c r="D24" s="7">
        <v>4206</v>
      </c>
      <c r="E24" s="7">
        <v>3482</v>
      </c>
      <c r="F24" s="7">
        <v>3449</v>
      </c>
      <c r="G24" s="7">
        <v>33</v>
      </c>
      <c r="H24" s="8">
        <v>33</v>
      </c>
      <c r="I24" s="8">
        <v>31</v>
      </c>
      <c r="J24" s="8">
        <v>0</v>
      </c>
      <c r="K24" s="8">
        <v>2</v>
      </c>
      <c r="L24" s="8">
        <v>0</v>
      </c>
      <c r="M24" s="9">
        <v>0</v>
      </c>
      <c r="N24" s="9">
        <v>25</v>
      </c>
      <c r="O24" s="9">
        <v>0</v>
      </c>
      <c r="P24" s="9">
        <v>23</v>
      </c>
      <c r="Q24" s="9">
        <v>2</v>
      </c>
      <c r="R24" s="9">
        <v>0</v>
      </c>
      <c r="S24">
        <v>0</v>
      </c>
      <c r="T24">
        <v>0</v>
      </c>
    </row>
    <row r="25" spans="1:20" ht="43.5" customHeight="1">
      <c r="A25" s="1" t="str">
        <f>"181205"</f>
        <v>181205</v>
      </c>
      <c r="B25" s="1" t="s">
        <v>44</v>
      </c>
      <c r="C25" s="1" t="s">
        <v>40</v>
      </c>
      <c r="D25" s="7">
        <v>21293</v>
      </c>
      <c r="E25" s="7">
        <v>17649</v>
      </c>
      <c r="F25" s="7">
        <v>17532</v>
      </c>
      <c r="G25" s="7">
        <v>117</v>
      </c>
      <c r="H25" s="8">
        <v>117</v>
      </c>
      <c r="I25" s="8">
        <v>85</v>
      </c>
      <c r="J25" s="8">
        <v>4</v>
      </c>
      <c r="K25" s="8">
        <v>28</v>
      </c>
      <c r="L25" s="8">
        <v>0</v>
      </c>
      <c r="M25" s="9">
        <v>0</v>
      </c>
      <c r="N25" s="9">
        <v>244</v>
      </c>
      <c r="O25" s="9">
        <v>50</v>
      </c>
      <c r="P25" s="9">
        <v>166</v>
      </c>
      <c r="Q25" s="9">
        <v>28</v>
      </c>
      <c r="R25" s="9">
        <v>0</v>
      </c>
      <c r="S25">
        <v>0</v>
      </c>
      <c r="T25">
        <v>0</v>
      </c>
    </row>
    <row r="26" spans="1:20" ht="43.5" customHeight="1">
      <c r="A26" s="1" t="str">
        <f>"181206"</f>
        <v>181206</v>
      </c>
      <c r="B26" s="1" t="s">
        <v>45</v>
      </c>
      <c r="C26" s="1" t="s">
        <v>40</v>
      </c>
      <c r="D26" s="7">
        <v>9797</v>
      </c>
      <c r="E26" s="7">
        <v>8141</v>
      </c>
      <c r="F26" s="7">
        <v>8074</v>
      </c>
      <c r="G26" s="7">
        <v>67</v>
      </c>
      <c r="H26" s="8">
        <v>67</v>
      </c>
      <c r="I26" s="8">
        <v>60</v>
      </c>
      <c r="J26" s="8">
        <v>6</v>
      </c>
      <c r="K26" s="8">
        <v>1</v>
      </c>
      <c r="L26" s="8">
        <v>0</v>
      </c>
      <c r="M26" s="9">
        <v>0</v>
      </c>
      <c r="N26" s="9">
        <v>66</v>
      </c>
      <c r="O26" s="9">
        <v>18</v>
      </c>
      <c r="P26" s="9">
        <v>47</v>
      </c>
      <c r="Q26" s="9">
        <v>1</v>
      </c>
      <c r="R26" s="9">
        <v>0</v>
      </c>
      <c r="S26">
        <v>0</v>
      </c>
      <c r="T26">
        <v>0</v>
      </c>
    </row>
    <row r="27" spans="1:20" ht="43.5" customHeight="1">
      <c r="A27" s="1" t="str">
        <f>"181207"</f>
        <v>181207</v>
      </c>
      <c r="B27" s="1" t="s">
        <v>46</v>
      </c>
      <c r="C27" s="1" t="s">
        <v>40</v>
      </c>
      <c r="D27" s="7">
        <v>8219</v>
      </c>
      <c r="E27" s="7">
        <v>6884</v>
      </c>
      <c r="F27" s="7">
        <v>6839</v>
      </c>
      <c r="G27" s="7">
        <v>45</v>
      </c>
      <c r="H27" s="8">
        <v>45</v>
      </c>
      <c r="I27" s="8">
        <v>42</v>
      </c>
      <c r="J27" s="8">
        <v>1</v>
      </c>
      <c r="K27" s="8">
        <v>2</v>
      </c>
      <c r="L27" s="8">
        <v>0</v>
      </c>
      <c r="M27" s="9">
        <v>0</v>
      </c>
      <c r="N27" s="9">
        <v>55</v>
      </c>
      <c r="O27" s="9">
        <v>17</v>
      </c>
      <c r="P27" s="9">
        <v>36</v>
      </c>
      <c r="Q27" s="9">
        <v>2</v>
      </c>
      <c r="R27" s="9">
        <v>0</v>
      </c>
      <c r="S27">
        <v>0</v>
      </c>
      <c r="T27">
        <v>0</v>
      </c>
    </row>
    <row r="28" spans="1:20" ht="43.5" customHeight="1">
      <c r="A28" s="3" t="s">
        <v>47</v>
      </c>
      <c r="B28" s="3"/>
      <c r="C28" s="3"/>
      <c r="D28" s="11">
        <v>99652</v>
      </c>
      <c r="E28" s="11">
        <v>82527</v>
      </c>
      <c r="F28" s="11">
        <v>82144</v>
      </c>
      <c r="G28" s="11">
        <v>383</v>
      </c>
      <c r="H28" s="11">
        <v>382</v>
      </c>
      <c r="I28" s="11">
        <v>290</v>
      </c>
      <c r="J28" s="11">
        <v>12</v>
      </c>
      <c r="K28" s="11">
        <v>80</v>
      </c>
      <c r="L28" s="11">
        <v>1</v>
      </c>
      <c r="M28" s="11">
        <v>0</v>
      </c>
      <c r="N28" s="11">
        <v>1061</v>
      </c>
      <c r="O28" s="11">
        <v>192</v>
      </c>
      <c r="P28" s="11">
        <v>789</v>
      </c>
      <c r="Q28" s="11">
        <v>80</v>
      </c>
      <c r="R28" s="11">
        <v>0</v>
      </c>
      <c r="S28">
        <v>0</v>
      </c>
      <c r="T28">
        <v>0</v>
      </c>
    </row>
    <row r="29" spans="1:20" ht="43.5" customHeight="1">
      <c r="A29" s="1" t="str">
        <f>"181801"</f>
        <v>181801</v>
      </c>
      <c r="B29" s="1" t="s">
        <v>48</v>
      </c>
      <c r="C29" s="1" t="s">
        <v>49</v>
      </c>
      <c r="D29" s="7">
        <v>54002</v>
      </c>
      <c r="E29" s="7">
        <v>45460</v>
      </c>
      <c r="F29" s="7">
        <v>45271</v>
      </c>
      <c r="G29" s="7">
        <v>189</v>
      </c>
      <c r="H29" s="8">
        <v>189</v>
      </c>
      <c r="I29" s="8">
        <v>126</v>
      </c>
      <c r="J29" s="8">
        <v>2</v>
      </c>
      <c r="K29" s="8">
        <v>61</v>
      </c>
      <c r="L29" s="8">
        <v>0</v>
      </c>
      <c r="M29" s="9">
        <v>0</v>
      </c>
      <c r="N29" s="9">
        <v>770</v>
      </c>
      <c r="O29" s="9">
        <v>105</v>
      </c>
      <c r="P29" s="9">
        <v>604</v>
      </c>
      <c r="Q29" s="9">
        <v>61</v>
      </c>
      <c r="R29" s="9">
        <v>0</v>
      </c>
      <c r="S29">
        <v>0</v>
      </c>
      <c r="T29">
        <v>0</v>
      </c>
    </row>
    <row r="30" spans="1:20" ht="43.5" customHeight="1">
      <c r="A30" s="1" t="str">
        <f>"181802"</f>
        <v>181802</v>
      </c>
      <c r="B30" s="1" t="s">
        <v>50</v>
      </c>
      <c r="C30" s="1" t="s">
        <v>49</v>
      </c>
      <c r="D30" s="7">
        <v>7641</v>
      </c>
      <c r="E30" s="7">
        <v>6175</v>
      </c>
      <c r="F30" s="7">
        <v>6140</v>
      </c>
      <c r="G30" s="7">
        <v>35</v>
      </c>
      <c r="H30" s="8">
        <v>35</v>
      </c>
      <c r="I30" s="8">
        <v>28</v>
      </c>
      <c r="J30" s="8">
        <v>0</v>
      </c>
      <c r="K30" s="8">
        <v>7</v>
      </c>
      <c r="L30" s="8">
        <v>0</v>
      </c>
      <c r="M30" s="9">
        <v>0</v>
      </c>
      <c r="N30" s="9">
        <v>54</v>
      </c>
      <c r="O30" s="9">
        <v>14</v>
      </c>
      <c r="P30" s="9">
        <v>33</v>
      </c>
      <c r="Q30" s="9">
        <v>7</v>
      </c>
      <c r="R30" s="9">
        <v>0</v>
      </c>
      <c r="S30">
        <v>0</v>
      </c>
      <c r="T30">
        <v>0</v>
      </c>
    </row>
    <row r="31" spans="1:20" ht="43.5" customHeight="1">
      <c r="A31" s="1" t="str">
        <f>"181803"</f>
        <v>181803</v>
      </c>
      <c r="B31" s="1" t="s">
        <v>51</v>
      </c>
      <c r="C31" s="1" t="s">
        <v>49</v>
      </c>
      <c r="D31" s="7">
        <v>11518</v>
      </c>
      <c r="E31" s="7">
        <v>9338</v>
      </c>
      <c r="F31" s="7">
        <v>9302</v>
      </c>
      <c r="G31" s="7">
        <v>36</v>
      </c>
      <c r="H31" s="8">
        <v>35</v>
      </c>
      <c r="I31" s="8">
        <v>32</v>
      </c>
      <c r="J31" s="8">
        <v>2</v>
      </c>
      <c r="K31" s="8">
        <v>1</v>
      </c>
      <c r="L31" s="8">
        <v>1</v>
      </c>
      <c r="M31" s="9">
        <v>0</v>
      </c>
      <c r="N31" s="9">
        <v>60</v>
      </c>
      <c r="O31" s="9">
        <v>14</v>
      </c>
      <c r="P31" s="9">
        <v>45</v>
      </c>
      <c r="Q31" s="9">
        <v>1</v>
      </c>
      <c r="R31" s="9">
        <v>0</v>
      </c>
      <c r="S31">
        <v>0</v>
      </c>
      <c r="T31">
        <v>0</v>
      </c>
    </row>
    <row r="32" spans="1:20" ht="43.5" customHeight="1">
      <c r="A32" s="1" t="str">
        <f>"181804"</f>
        <v>181804</v>
      </c>
      <c r="B32" s="1" t="s">
        <v>52</v>
      </c>
      <c r="C32" s="1" t="s">
        <v>49</v>
      </c>
      <c r="D32" s="7">
        <v>7217</v>
      </c>
      <c r="E32" s="7">
        <v>5858</v>
      </c>
      <c r="F32" s="7">
        <v>5828</v>
      </c>
      <c r="G32" s="7">
        <v>30</v>
      </c>
      <c r="H32" s="8">
        <v>30</v>
      </c>
      <c r="I32" s="8">
        <v>30</v>
      </c>
      <c r="J32" s="8">
        <v>0</v>
      </c>
      <c r="K32" s="8">
        <v>0</v>
      </c>
      <c r="L32" s="8">
        <v>0</v>
      </c>
      <c r="M32" s="9">
        <v>0</v>
      </c>
      <c r="N32" s="9">
        <v>45</v>
      </c>
      <c r="O32" s="9">
        <v>9</v>
      </c>
      <c r="P32" s="9">
        <v>36</v>
      </c>
      <c r="Q32" s="9">
        <v>0</v>
      </c>
      <c r="R32" s="9">
        <v>0</v>
      </c>
      <c r="S32">
        <v>0</v>
      </c>
      <c r="T32">
        <v>0</v>
      </c>
    </row>
    <row r="33" spans="1:20" ht="43.5" customHeight="1">
      <c r="A33" s="1" t="str">
        <f>"181805"</f>
        <v>181805</v>
      </c>
      <c r="B33" s="1" t="s">
        <v>53</v>
      </c>
      <c r="C33" s="1" t="s">
        <v>49</v>
      </c>
      <c r="D33" s="7">
        <v>8290</v>
      </c>
      <c r="E33" s="7">
        <v>6832</v>
      </c>
      <c r="F33" s="7">
        <v>6772</v>
      </c>
      <c r="G33" s="7">
        <v>60</v>
      </c>
      <c r="H33" s="8">
        <v>60</v>
      </c>
      <c r="I33" s="8">
        <v>51</v>
      </c>
      <c r="J33" s="8">
        <v>2</v>
      </c>
      <c r="K33" s="8">
        <v>7</v>
      </c>
      <c r="L33" s="8">
        <v>0</v>
      </c>
      <c r="M33" s="9">
        <v>0</v>
      </c>
      <c r="N33" s="9">
        <v>74</v>
      </c>
      <c r="O33" s="9">
        <v>33</v>
      </c>
      <c r="P33" s="9">
        <v>34</v>
      </c>
      <c r="Q33" s="9">
        <v>7</v>
      </c>
      <c r="R33" s="9">
        <v>0</v>
      </c>
      <c r="S33">
        <v>0</v>
      </c>
      <c r="T33">
        <v>0</v>
      </c>
    </row>
    <row r="34" spans="1:20" ht="43.5" customHeight="1">
      <c r="A34" s="1" t="str">
        <f>"181806"</f>
        <v>181806</v>
      </c>
      <c r="B34" s="1" t="s">
        <v>54</v>
      </c>
      <c r="C34" s="1" t="s">
        <v>49</v>
      </c>
      <c r="D34" s="7">
        <v>10984</v>
      </c>
      <c r="E34" s="7">
        <v>8864</v>
      </c>
      <c r="F34" s="7">
        <v>8831</v>
      </c>
      <c r="G34" s="7">
        <v>33</v>
      </c>
      <c r="H34" s="8">
        <v>33</v>
      </c>
      <c r="I34" s="8">
        <v>23</v>
      </c>
      <c r="J34" s="8">
        <v>6</v>
      </c>
      <c r="K34" s="8">
        <v>4</v>
      </c>
      <c r="L34" s="8">
        <v>0</v>
      </c>
      <c r="M34" s="9">
        <v>0</v>
      </c>
      <c r="N34" s="9">
        <v>58</v>
      </c>
      <c r="O34" s="9">
        <v>17</v>
      </c>
      <c r="P34" s="9">
        <v>37</v>
      </c>
      <c r="Q34" s="9">
        <v>4</v>
      </c>
      <c r="R34" s="9">
        <v>0</v>
      </c>
      <c r="S34">
        <v>0</v>
      </c>
      <c r="T34">
        <v>0</v>
      </c>
    </row>
    <row r="35" spans="1:20" ht="32.5" customHeight="1">
      <c r="A35" s="3" t="s">
        <v>55</v>
      </c>
      <c r="B35" s="3"/>
      <c r="C35" s="3"/>
      <c r="D35" s="11">
        <v>51432</v>
      </c>
      <c r="E35" s="11">
        <v>42522</v>
      </c>
      <c r="F35" s="11">
        <v>42285</v>
      </c>
      <c r="G35" s="11">
        <v>237</v>
      </c>
      <c r="H35" s="11">
        <v>237</v>
      </c>
      <c r="I35" s="11">
        <v>170</v>
      </c>
      <c r="J35" s="11">
        <v>14</v>
      </c>
      <c r="K35" s="11">
        <v>53</v>
      </c>
      <c r="L35" s="11">
        <v>0</v>
      </c>
      <c r="M35" s="11">
        <v>0</v>
      </c>
      <c r="N35" s="11">
        <v>421</v>
      </c>
      <c r="O35" s="11">
        <v>88</v>
      </c>
      <c r="P35" s="11">
        <v>280</v>
      </c>
      <c r="Q35" s="11">
        <v>53</v>
      </c>
      <c r="R35" s="11">
        <v>0</v>
      </c>
      <c r="S35">
        <v>0</v>
      </c>
      <c r="T35">
        <v>0</v>
      </c>
    </row>
    <row r="36" spans="1:20" ht="43.5" customHeight="1">
      <c r="A36" s="1" t="str">
        <f>"182001"</f>
        <v>182001</v>
      </c>
      <c r="B36" s="1" t="s">
        <v>56</v>
      </c>
      <c r="C36" s="1" t="s">
        <v>57</v>
      </c>
      <c r="D36" s="7">
        <v>11474</v>
      </c>
      <c r="E36" s="7">
        <v>9518</v>
      </c>
      <c r="F36" s="7">
        <v>9444</v>
      </c>
      <c r="G36" s="7">
        <v>74</v>
      </c>
      <c r="H36" s="8">
        <v>74</v>
      </c>
      <c r="I36" s="8">
        <v>58</v>
      </c>
      <c r="J36" s="8">
        <v>2</v>
      </c>
      <c r="K36" s="8">
        <v>14</v>
      </c>
      <c r="L36" s="8">
        <v>0</v>
      </c>
      <c r="M36" s="9">
        <v>0</v>
      </c>
      <c r="N36" s="9">
        <v>91</v>
      </c>
      <c r="O36" s="9">
        <v>20</v>
      </c>
      <c r="P36" s="9">
        <v>57</v>
      </c>
      <c r="Q36" s="9">
        <v>14</v>
      </c>
      <c r="R36" s="9">
        <v>0</v>
      </c>
      <c r="S36">
        <v>0</v>
      </c>
      <c r="T36">
        <v>0</v>
      </c>
    </row>
    <row r="37" spans="1:20" ht="43.5" customHeight="1">
      <c r="A37" s="1" t="str">
        <f>"182002"</f>
        <v>182002</v>
      </c>
      <c r="B37" s="1" t="s">
        <v>58</v>
      </c>
      <c r="C37" s="1" t="s">
        <v>57</v>
      </c>
      <c r="D37" s="7">
        <v>12810</v>
      </c>
      <c r="E37" s="7">
        <v>10428</v>
      </c>
      <c r="F37" s="7">
        <v>10377</v>
      </c>
      <c r="G37" s="7">
        <v>51</v>
      </c>
      <c r="H37" s="8">
        <v>51</v>
      </c>
      <c r="I37" s="8">
        <v>25</v>
      </c>
      <c r="J37" s="8">
        <v>4</v>
      </c>
      <c r="K37" s="8">
        <v>22</v>
      </c>
      <c r="L37" s="8">
        <v>0</v>
      </c>
      <c r="M37" s="9">
        <v>0</v>
      </c>
      <c r="N37" s="9">
        <v>119</v>
      </c>
      <c r="O37" s="9">
        <v>19</v>
      </c>
      <c r="P37" s="9">
        <v>78</v>
      </c>
      <c r="Q37" s="9">
        <v>22</v>
      </c>
      <c r="R37" s="9">
        <v>0</v>
      </c>
      <c r="S37">
        <v>0</v>
      </c>
      <c r="T37">
        <v>0</v>
      </c>
    </row>
    <row r="38" spans="1:20" ht="43.5" customHeight="1">
      <c r="A38" s="1" t="str">
        <f>"182003"</f>
        <v>182003</v>
      </c>
      <c r="B38" s="1" t="s">
        <v>59</v>
      </c>
      <c r="C38" s="1" t="s">
        <v>57</v>
      </c>
      <c r="D38" s="7">
        <v>9954</v>
      </c>
      <c r="E38" s="7">
        <v>8134</v>
      </c>
      <c r="F38" s="7">
        <v>8064</v>
      </c>
      <c r="G38" s="7">
        <v>70</v>
      </c>
      <c r="H38" s="8">
        <v>70</v>
      </c>
      <c r="I38" s="8">
        <v>65</v>
      </c>
      <c r="J38" s="8">
        <v>1</v>
      </c>
      <c r="K38" s="8">
        <v>4</v>
      </c>
      <c r="L38" s="8">
        <v>0</v>
      </c>
      <c r="M38" s="9">
        <v>0</v>
      </c>
      <c r="N38" s="9">
        <v>54</v>
      </c>
      <c r="O38" s="9">
        <v>21</v>
      </c>
      <c r="P38" s="9">
        <v>29</v>
      </c>
      <c r="Q38" s="9">
        <v>4</v>
      </c>
      <c r="R38" s="9">
        <v>0</v>
      </c>
      <c r="S38">
        <v>0</v>
      </c>
      <c r="T38">
        <v>0</v>
      </c>
    </row>
    <row r="39" spans="1:20" ht="43.5" customHeight="1">
      <c r="A39" s="1" t="str">
        <f>"182004"</f>
        <v>182004</v>
      </c>
      <c r="B39" s="1" t="s">
        <v>60</v>
      </c>
      <c r="C39" s="1" t="s">
        <v>57</v>
      </c>
      <c r="D39" s="7">
        <v>17194</v>
      </c>
      <c r="E39" s="7">
        <v>14442</v>
      </c>
      <c r="F39" s="7">
        <v>14400</v>
      </c>
      <c r="G39" s="7">
        <v>42</v>
      </c>
      <c r="H39" s="8">
        <v>42</v>
      </c>
      <c r="I39" s="8">
        <v>22</v>
      </c>
      <c r="J39" s="8">
        <v>7</v>
      </c>
      <c r="K39" s="8">
        <v>13</v>
      </c>
      <c r="L39" s="8">
        <v>0</v>
      </c>
      <c r="M39" s="9">
        <v>0</v>
      </c>
      <c r="N39" s="9">
        <v>157</v>
      </c>
      <c r="O39" s="9">
        <v>28</v>
      </c>
      <c r="P39" s="9">
        <v>116</v>
      </c>
      <c r="Q39" s="9">
        <v>13</v>
      </c>
      <c r="R39" s="9">
        <v>0</v>
      </c>
      <c r="S39">
        <v>0</v>
      </c>
      <c r="T39">
        <v>0</v>
      </c>
    </row>
    <row r="40" spans="1:20" ht="45" customHeight="1">
      <c r="A40" s="3" t="s">
        <v>61</v>
      </c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</row>
    <row r="41" spans="1:20" ht="31.5" customHeight="1">
      <c r="A41" s="6" t="str">
        <f>"186401"</f>
        <v>186401</v>
      </c>
      <c r="B41" s="6" t="s">
        <v>62</v>
      </c>
      <c r="C41" s="6" t="s">
        <v>63</v>
      </c>
      <c r="D41" s="7">
        <v>43247</v>
      </c>
      <c r="E41" s="7">
        <v>36452</v>
      </c>
      <c r="F41" s="7">
        <v>36228</v>
      </c>
      <c r="G41" s="7">
        <v>224</v>
      </c>
      <c r="H41" s="8">
        <v>223</v>
      </c>
      <c r="I41" s="8">
        <v>150</v>
      </c>
      <c r="J41" s="8">
        <v>2</v>
      </c>
      <c r="K41" s="8">
        <v>71</v>
      </c>
      <c r="L41" s="8">
        <v>1</v>
      </c>
      <c r="M41" s="9">
        <v>0</v>
      </c>
      <c r="N41" s="9">
        <v>784</v>
      </c>
      <c r="O41" s="9">
        <v>156</v>
      </c>
      <c r="P41" s="9">
        <v>557</v>
      </c>
      <c r="Q41" s="9">
        <v>71</v>
      </c>
      <c r="R41" s="9">
        <v>0</v>
      </c>
      <c r="S41">
        <v>0</v>
      </c>
      <c r="T41">
        <v>0</v>
      </c>
    </row>
    <row r="42" spans="1:20" ht="22.5" customHeight="1">
      <c r="A42" s="5" t="s">
        <v>64</v>
      </c>
      <c r="B42" s="5"/>
      <c r="C42" s="5"/>
      <c r="D42" s="10">
        <v>452983</v>
      </c>
      <c r="E42" s="10">
        <v>371683</v>
      </c>
      <c r="F42" s="10">
        <v>369740</v>
      </c>
      <c r="G42" s="10">
        <v>1943</v>
      </c>
      <c r="H42" s="10">
        <v>1939</v>
      </c>
      <c r="I42" s="10">
        <v>1521</v>
      </c>
      <c r="J42" s="10">
        <v>61</v>
      </c>
      <c r="K42" s="10">
        <v>357</v>
      </c>
      <c r="L42" s="10">
        <v>4</v>
      </c>
      <c r="M42" s="10">
        <v>0</v>
      </c>
      <c r="N42" s="10">
        <v>4277</v>
      </c>
      <c r="O42" s="10">
        <v>1038</v>
      </c>
      <c r="P42" s="10">
        <v>2882</v>
      </c>
      <c r="Q42" s="10">
        <v>357</v>
      </c>
      <c r="R42" s="10">
        <v>0</v>
      </c>
      <c r="S42">
        <v>0</v>
      </c>
      <c r="T42">
        <v>0</v>
      </c>
    </row>
  </sheetData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7" fitToHeight="2" orientation="landscape" r:id="rId1"/>
  <rowBreaks count="1" manualBreakCount="1">
    <brk id="1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rejestr_wyborcow_20160708_1242</vt:lpstr>
      <vt:lpstr>rejestr_wyborcow_20160708_1242!Obszar_wydruku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Koziel</dc:creator>
  <cp:lastModifiedBy>Krzysztof Koziel</cp:lastModifiedBy>
  <cp:lastPrinted>2023-04-12T12:36:24Z</cp:lastPrinted>
  <dcterms:created xsi:type="dcterms:W3CDTF">2016-07-08T11:16:26Z</dcterms:created>
  <dcterms:modified xsi:type="dcterms:W3CDTF">2023-04-12T12:37:04Z</dcterms:modified>
</cp:coreProperties>
</file>